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RONOGRAMA 240 DIAS" sheetId="1" r:id="rId1"/>
  </sheets>
  <definedNames>
    <definedName name="_xlnm.Print_Area" localSheetId="0">'CRONOGRAMA 240 DIAS'!$A$1:$V$40</definedName>
    <definedName name="_xlnm.Print_Area">'CRONOGRAMA 240 DIAS'!$A$1:$V$40</definedName>
  </definedNames>
  <calcPr fullCalcOnLoad="1"/>
</workbook>
</file>

<file path=xl/sharedStrings.xml><?xml version="1.0" encoding="utf-8"?>
<sst xmlns="http://schemas.openxmlformats.org/spreadsheetml/2006/main" count="47" uniqueCount="32">
  <si>
    <t xml:space="preserve">OBJETO: ADAPTAÇÕES DE PRÉDIOS  DO INSTITUTO FEDERAL DO SUL DE MINAS CAMPUS MUZAMBINHO </t>
  </si>
  <si>
    <t>PRAZO: 
240 DIAS</t>
  </si>
  <si>
    <t>PREGÃO ELETRÔNICO: 29/2012</t>
  </si>
  <si>
    <t>PROCESSO:  23346.000315/2012-93</t>
  </si>
  <si>
    <t>ANEXO IV – CRONOGRAMA FÍSICO/FINANCEIRO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</si>
  <si>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</si>
  <si>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</si>
  <si>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</si>
  <si>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</si>
  <si>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</si>
  <si>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</si>
  <si>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</si>
  <si>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</si>
  <si>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ACUMULADO</t>
  </si>
  <si>
    <t>ITEM</t>
  </si>
  <si>
    <t>DISCRIMINAÇÃO DOS ITENS</t>
  </si>
  <si>
    <t>VALOR DOS
 SERVIÇOS</t>
  </si>
  <si>
    <t>PESO</t>
  </si>
  <si>
    <t>%</t>
  </si>
  <si>
    <t>R$</t>
  </si>
  <si>
    <t xml:space="preserve">R$ </t>
  </si>
  <si>
    <t>ADAPTAÇÃO DA BIBLIOTÉCA</t>
  </si>
  <si>
    <t>ADAPTAÇÃO DO PRÉDIO PEDAGÓGICO DO CAFÉ</t>
  </si>
  <si>
    <t>ADAPTAÇÃO DO PRÉDIO PEDAGOGICO DE SEGURANÇA DO TRABALHO</t>
  </si>
  <si>
    <t>ADAPTAÇÃO DO PRÉDIO PEDAGÓGICO PROEJA E TEC EDIFICAÇÕES</t>
  </si>
  <si>
    <t>ADAPTAÇÃO  DO PRÉDIO PEDAGÓGICO H</t>
  </si>
  <si>
    <t>ADAPTAÇÃO  DO CECAES</t>
  </si>
  <si>
    <t>ADAPTAÇÃO  DO REFEITÓRIO</t>
  </si>
  <si>
    <t>ADAPTAÇÃO DO PERCURSO ACESSÍVEL</t>
  </si>
  <si>
    <t>ADAPTAÇÃO ADMINISTRAÇÃO</t>
  </si>
  <si>
    <t>VALOR TOTAL EM REAIS:</t>
  </si>
  <si>
    <t>ARQUITETO E URBANISTA:  GREGÓRIO B.O. PRÓSPERI   CAU: 97714-4                                                                                                                                           LUIZ CARLOS MACHADO RODRIGUES DIRETOR GERAL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</si>
</sst>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sz val="3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2" fillId="0" borderId="6" xfId="0" applyFont="1" applyBorder="1" applyAlignment="1">
      <alignment/>
    </xf>
    <xf numFmtId="164" fontId="3" fillId="0" borderId="7" xfId="0" applyFont="1" applyBorder="1" applyAlignment="1">
      <alignment horizontal="center" wrapText="1"/>
    </xf>
    <xf numFmtId="164" fontId="2" fillId="0" borderId="4" xfId="0" applyFont="1" applyBorder="1" applyAlignment="1">
      <alignment/>
    </xf>
    <xf numFmtId="164" fontId="4" fillId="0" borderId="4" xfId="0" applyFont="1" applyBorder="1" applyAlignment="1">
      <alignment horizontal="center"/>
    </xf>
    <xf numFmtId="164" fontId="2" fillId="2" borderId="8" xfId="0" applyFont="1" applyFill="1" applyBorder="1" applyAlignment="1">
      <alignment horizontal="center"/>
    </xf>
    <xf numFmtId="164" fontId="2" fillId="2" borderId="8" xfId="0" applyFont="1" applyFill="1" applyBorder="1" applyAlignment="1">
      <alignment horizontal="center" vertical="center"/>
    </xf>
    <xf numFmtId="164" fontId="2" fillId="2" borderId="8" xfId="0" applyFont="1" applyFill="1" applyBorder="1" applyAlignment="1">
      <alignment horizontal="center" vertical="center" wrapText="1"/>
    </xf>
    <xf numFmtId="164" fontId="2" fillId="0" borderId="8" xfId="0" applyFont="1" applyFill="1" applyBorder="1" applyAlignment="1">
      <alignment horizontal="center" vertical="center"/>
    </xf>
    <xf numFmtId="164" fontId="2" fillId="0" borderId="8" xfId="0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horizontal="right" vertical="center"/>
    </xf>
    <xf numFmtId="164" fontId="2" fillId="0" borderId="8" xfId="0" applyFont="1" applyFill="1" applyBorder="1" applyAlignment="1">
      <alignment/>
    </xf>
    <xf numFmtId="164" fontId="2" fillId="0" borderId="8" xfId="0" applyFont="1" applyFill="1" applyBorder="1" applyAlignment="1">
      <alignment vertical="top" wrapText="1"/>
    </xf>
    <xf numFmtId="164" fontId="2" fillId="0" borderId="8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5" xfId="0" applyFont="1" applyBorder="1" applyAlignment="1">
      <alignment/>
    </xf>
    <xf numFmtId="164" fontId="0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21</xdr:col>
      <xdr:colOff>666750</xdr:colOff>
      <xdr:row>9</xdr:row>
      <xdr:rowOff>104775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5220950" cy="1628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="75" zoomScaleNormal="75" workbookViewId="0" topLeftCell="A1">
      <pane ySplit="65535" topLeftCell="A1" activePane="topLeft" state="split"/>
      <selection pane="topLeft" activeCell="A39" sqref="A39"/>
      <selection pane="bottomLeft" activeCell="A1" sqref="A1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12.421875" style="0" customWidth="1"/>
    <col min="4" max="4" width="7.7109375" style="0" customWidth="1"/>
    <col min="5" max="5" width="6.7109375" style="0" customWidth="1"/>
    <col min="6" max="6" width="11.28125" style="0" customWidth="1"/>
    <col min="7" max="7" width="8.140625" style="0" customWidth="1"/>
    <col min="8" max="8" width="11.28125" style="0" customWidth="1"/>
    <col min="9" max="9" width="6.8515625" style="0" customWidth="1"/>
    <col min="10" max="10" width="11.00390625" style="0" customWidth="1"/>
    <col min="11" max="11" width="8.28125" style="0" customWidth="1"/>
    <col min="12" max="12" width="11.28125" style="0" customWidth="1"/>
    <col min="13" max="13" width="7.8515625" style="0" customWidth="1"/>
    <col min="14" max="14" width="12.140625" style="0" customWidth="1"/>
    <col min="15" max="15" width="6.7109375" style="0" customWidth="1"/>
    <col min="16" max="16" width="11.00390625" style="0" customWidth="1"/>
    <col min="17" max="17" width="7.8515625" style="0" customWidth="1"/>
    <col min="18" max="18" width="11.28125" style="0" customWidth="1"/>
    <col min="19" max="19" width="8.140625" style="0" customWidth="1"/>
    <col min="20" max="20" width="11.421875" style="0" customWidth="1"/>
    <col min="21" max="21" width="7.8515625" style="0" customWidth="1"/>
    <col min="22" max="22" width="12.28125" style="0" customWidth="1"/>
    <col min="23" max="16384" width="8.7109375" style="0" customWidth="1"/>
  </cols>
  <sheetData>
    <row r="1" spans="1:22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3.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ht="13.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2" ht="13.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ht="13.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</row>
    <row r="6" spans="1:22" ht="13.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</row>
    <row r="7" spans="1:22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/>
    </row>
    <row r="8" spans="1:22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2" ht="13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</row>
    <row r="10" spans="1:22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6"/>
    </row>
    <row r="11" spans="1:22" ht="15" customHeight="1">
      <c r="A11" s="7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 t="s">
        <v>1</v>
      </c>
      <c r="V11" s="8"/>
    </row>
    <row r="12" spans="1:22" ht="15">
      <c r="A12" s="9" t="s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8"/>
      <c r="V12" s="8"/>
    </row>
    <row r="13" spans="1:22" ht="15">
      <c r="A13" s="9" t="s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8"/>
      <c r="V13" s="8"/>
    </row>
    <row r="14" spans="1:22" ht="36.75">
      <c r="A14" s="10" t="s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5">
      <c r="A15" s="11"/>
      <c r="B15" s="11"/>
      <c r="C15" s="11"/>
      <c r="D15" s="11"/>
      <c r="E15" s="11" t="s">
        <v>5</v>
      </c>
      <c r="F15" s="11"/>
      <c r="G15" s="11" t="s">
        <v>6</v>
      </c>
      <c r="H15" s="11"/>
      <c r="I15" s="11" t="s">
        <v>7</v>
      </c>
      <c r="J15" s="11"/>
      <c r="K15" s="11" t="s">
        <v>8</v>
      </c>
      <c r="L15" s="11"/>
      <c r="M15" s="11" t="s">
        <v>9</v>
      </c>
      <c r="N15" s="11"/>
      <c r="O15" s="11" t="s">
        <v>10</v>
      </c>
      <c r="P15" s="11"/>
      <c r="Q15" s="11" t="s">
        <v>11</v>
      </c>
      <c r="R15" s="11"/>
      <c r="S15" s="11" t="s">
        <v>12</v>
      </c>
      <c r="T15" s="11"/>
      <c r="U15" s="11" t="s">
        <v>13</v>
      </c>
      <c r="V15" s="11"/>
    </row>
    <row r="16" spans="1:22" ht="27.75">
      <c r="A16" s="12" t="s">
        <v>14</v>
      </c>
      <c r="B16" s="12" t="s">
        <v>15</v>
      </c>
      <c r="C16" s="13" t="s">
        <v>16</v>
      </c>
      <c r="D16" s="12" t="s">
        <v>17</v>
      </c>
      <c r="E16" s="12" t="s">
        <v>18</v>
      </c>
      <c r="F16" s="12" t="s">
        <v>19</v>
      </c>
      <c r="G16" s="12" t="s">
        <v>18</v>
      </c>
      <c r="H16" s="12" t="s">
        <v>19</v>
      </c>
      <c r="I16" s="12" t="s">
        <v>18</v>
      </c>
      <c r="J16" s="12" t="s">
        <v>19</v>
      </c>
      <c r="K16" s="12" t="s">
        <v>18</v>
      </c>
      <c r="L16" s="12" t="s">
        <v>19</v>
      </c>
      <c r="M16" s="12" t="s">
        <v>18</v>
      </c>
      <c r="N16" s="12" t="s">
        <v>19</v>
      </c>
      <c r="O16" s="12" t="s">
        <v>18</v>
      </c>
      <c r="P16" s="12" t="s">
        <v>20</v>
      </c>
      <c r="Q16" s="12" t="s">
        <v>18</v>
      </c>
      <c r="R16" s="12" t="s">
        <v>19</v>
      </c>
      <c r="S16" s="12" t="s">
        <v>18</v>
      </c>
      <c r="T16" s="12" t="s">
        <v>19</v>
      </c>
      <c r="U16" s="12" t="s">
        <v>18</v>
      </c>
      <c r="V16" s="12" t="s">
        <v>19</v>
      </c>
    </row>
    <row r="17" spans="1:22" ht="15">
      <c r="A17" s="14">
        <v>1</v>
      </c>
      <c r="B17" s="15" t="s">
        <v>21</v>
      </c>
      <c r="C17" s="16">
        <v>91303.62</v>
      </c>
      <c r="D17" s="16">
        <f>C17*100/C35</f>
        <v>22.76483548321185</v>
      </c>
      <c r="E17" s="16">
        <v>50</v>
      </c>
      <c r="F17" s="16">
        <f>C17*E17%</f>
        <v>45651.81</v>
      </c>
      <c r="G17" s="16">
        <v>50</v>
      </c>
      <c r="H17" s="16">
        <f>C17*G17%</f>
        <v>45651.81</v>
      </c>
      <c r="I17" s="16"/>
      <c r="J17" s="16">
        <f>C17*I17%</f>
        <v>0</v>
      </c>
      <c r="K17" s="16"/>
      <c r="L17" s="16">
        <f>C17*K17%</f>
        <v>0</v>
      </c>
      <c r="M17" s="16"/>
      <c r="N17" s="16">
        <f>C17*M17%</f>
        <v>0</v>
      </c>
      <c r="O17" s="16"/>
      <c r="P17" s="16">
        <f>C17*O17%</f>
        <v>0</v>
      </c>
      <c r="Q17" s="16"/>
      <c r="R17" s="16">
        <f>C17*Q17%</f>
        <v>0</v>
      </c>
      <c r="S17" s="16"/>
      <c r="T17" s="16">
        <f>E17*S17%</f>
        <v>0</v>
      </c>
      <c r="U17" s="16">
        <f>S17+Q17+O17+M17+K17+I17+G17+E17</f>
        <v>100</v>
      </c>
      <c r="V17" s="16">
        <f>R17+P17+N17+L17+J17+H17+F17</f>
        <v>91303.62</v>
      </c>
    </row>
    <row r="18" spans="1:22" ht="15">
      <c r="A18" s="14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27.75">
      <c r="A19" s="14">
        <v>2</v>
      </c>
      <c r="B19" s="15" t="s">
        <v>22</v>
      </c>
      <c r="C19" s="16">
        <v>21632.96</v>
      </c>
      <c r="D19" s="16">
        <f>C19*100/C35</f>
        <v>5.393770536315018</v>
      </c>
      <c r="E19" s="16"/>
      <c r="F19" s="16">
        <f>C19*E19%</f>
        <v>0</v>
      </c>
      <c r="G19" s="16">
        <v>100</v>
      </c>
      <c r="H19" s="16">
        <f>C19*G19%</f>
        <v>21632.96</v>
      </c>
      <c r="I19" s="16"/>
      <c r="J19" s="16">
        <f>C19*I19%</f>
        <v>0</v>
      </c>
      <c r="K19" s="16"/>
      <c r="L19" s="16">
        <f>C19*K19%</f>
        <v>0</v>
      </c>
      <c r="M19" s="16"/>
      <c r="N19" s="16">
        <f>C19*M19%</f>
        <v>0</v>
      </c>
      <c r="O19" s="16"/>
      <c r="P19" s="16">
        <f>C19*O19%</f>
        <v>0</v>
      </c>
      <c r="Q19" s="16"/>
      <c r="R19" s="16">
        <f>C19*Q19%</f>
        <v>0</v>
      </c>
      <c r="S19" s="16"/>
      <c r="T19" s="16">
        <f>E19*S19%</f>
        <v>0</v>
      </c>
      <c r="U19" s="16">
        <f>S19+Q19+O19+M19+K19+I19+G19+E19</f>
        <v>100</v>
      </c>
      <c r="V19" s="16">
        <f>R19+P19+N19+L19+J19+H19+F19</f>
        <v>21632.96</v>
      </c>
    </row>
    <row r="20" spans="1:22" ht="15">
      <c r="A20" s="14"/>
      <c r="B20" s="1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41.25">
      <c r="A21" s="14">
        <v>3</v>
      </c>
      <c r="B21" s="15" t="s">
        <v>23</v>
      </c>
      <c r="C21" s="16">
        <v>22026.21</v>
      </c>
      <c r="D21" s="16">
        <f>C21*100/C35</f>
        <v>5.491820006355451</v>
      </c>
      <c r="E21" s="16"/>
      <c r="F21" s="16">
        <f>C21*E21%</f>
        <v>0</v>
      </c>
      <c r="G21" s="16"/>
      <c r="H21" s="16">
        <f>C21*G21%</f>
        <v>0</v>
      </c>
      <c r="I21" s="16">
        <v>50</v>
      </c>
      <c r="J21" s="16">
        <f>C21*I21%</f>
        <v>11013.105</v>
      </c>
      <c r="K21" s="16">
        <v>50</v>
      </c>
      <c r="L21" s="16">
        <f>C21*K21%</f>
        <v>11013.105</v>
      </c>
      <c r="M21" s="16"/>
      <c r="N21" s="16">
        <f>C21*M21%</f>
        <v>0</v>
      </c>
      <c r="O21" s="16"/>
      <c r="P21" s="16">
        <f>C21*O21%</f>
        <v>0</v>
      </c>
      <c r="Q21" s="16"/>
      <c r="R21" s="16">
        <f>C21*Q21%</f>
        <v>0</v>
      </c>
      <c r="S21" s="16"/>
      <c r="T21" s="16">
        <f>E21*S21%</f>
        <v>0</v>
      </c>
      <c r="U21" s="16">
        <f>S21+Q21+O21+M21+K21+I21+G21+E21</f>
        <v>100</v>
      </c>
      <c r="V21" s="16">
        <f>R21+P21+N21+L21+J21+H21+F21</f>
        <v>22026.21</v>
      </c>
    </row>
    <row r="22" spans="1:22" ht="15">
      <c r="A22" s="14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41.25">
      <c r="A23" s="14">
        <v>4</v>
      </c>
      <c r="B23" s="15" t="s">
        <v>24</v>
      </c>
      <c r="C23" s="16">
        <v>11696.46</v>
      </c>
      <c r="D23" s="16">
        <f>C23*100/C35</f>
        <v>2.9162916830238284</v>
      </c>
      <c r="E23" s="16"/>
      <c r="F23" s="16">
        <f>C23*E23%</f>
        <v>0</v>
      </c>
      <c r="G23" s="16"/>
      <c r="H23" s="16">
        <f>C23*G23%</f>
        <v>0</v>
      </c>
      <c r="I23" s="16"/>
      <c r="J23" s="16">
        <f>C23*I23%</f>
        <v>0</v>
      </c>
      <c r="K23" s="16">
        <v>100</v>
      </c>
      <c r="L23" s="16">
        <f>C23*K23%</f>
        <v>11696.46</v>
      </c>
      <c r="M23" s="16"/>
      <c r="N23" s="16">
        <f>C23*M23%</f>
        <v>0</v>
      </c>
      <c r="O23" s="16"/>
      <c r="P23" s="16">
        <f>C23*O23%</f>
        <v>0</v>
      </c>
      <c r="Q23" s="16"/>
      <c r="R23" s="16">
        <f>C23*Q23%</f>
        <v>0</v>
      </c>
      <c r="S23" s="16"/>
      <c r="T23" s="16">
        <f>E23*S23%</f>
        <v>0</v>
      </c>
      <c r="U23" s="16">
        <f>S23+Q23+O23+M23+K23+I23+G23+E23</f>
        <v>100</v>
      </c>
      <c r="V23" s="16">
        <f>R23+P23+N23+L23+J23+H23+F23</f>
        <v>11696.46</v>
      </c>
    </row>
    <row r="24" spans="1:22" ht="15">
      <c r="A24" s="14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31.5" customHeight="1">
      <c r="A25" s="14">
        <v>5</v>
      </c>
      <c r="B25" s="15" t="s">
        <v>25</v>
      </c>
      <c r="C25" s="16">
        <v>63104.4</v>
      </c>
      <c r="D25" s="16">
        <f>C25*100/C35</f>
        <v>15.733891868326731</v>
      </c>
      <c r="E25" s="16"/>
      <c r="F25" s="16">
        <f>C25*E25%</f>
        <v>0</v>
      </c>
      <c r="G25" s="16"/>
      <c r="H25" s="16">
        <f>C25*G25%</f>
        <v>0</v>
      </c>
      <c r="I25" s="16"/>
      <c r="J25" s="16">
        <f>C25*I25%</f>
        <v>0</v>
      </c>
      <c r="K25" s="16"/>
      <c r="L25" s="16">
        <f>C25*K25%</f>
        <v>0</v>
      </c>
      <c r="M25" s="16">
        <v>100</v>
      </c>
      <c r="N25" s="16">
        <f>C25*M25%</f>
        <v>63104.4</v>
      </c>
      <c r="O25" s="16"/>
      <c r="P25" s="16">
        <f>C25*O25%</f>
        <v>0</v>
      </c>
      <c r="Q25" s="16"/>
      <c r="R25" s="16">
        <f>C25*Q25%</f>
        <v>0</v>
      </c>
      <c r="S25" s="16"/>
      <c r="T25" s="16">
        <f>E25*S25%</f>
        <v>0</v>
      </c>
      <c r="U25" s="16">
        <f>S25+Q25+O25+M25+K25+I25+G25+E25</f>
        <v>100</v>
      </c>
      <c r="V25" s="16">
        <f>R25+P25+N25+L25+J25+H25+F25</f>
        <v>63104.4</v>
      </c>
    </row>
    <row r="26" spans="1:22" ht="15">
      <c r="A26" s="14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5">
      <c r="A27" s="14">
        <v>6</v>
      </c>
      <c r="B27" s="15" t="s">
        <v>26</v>
      </c>
      <c r="C27" s="16">
        <v>79389.27</v>
      </c>
      <c r="D27" s="16">
        <f>C27*100/C35</f>
        <v>19.794217038517047</v>
      </c>
      <c r="E27" s="16"/>
      <c r="F27" s="16">
        <f>C27*E27%</f>
        <v>0</v>
      </c>
      <c r="G27" s="16"/>
      <c r="H27" s="16">
        <f>C27*G27%</f>
        <v>0</v>
      </c>
      <c r="I27" s="16"/>
      <c r="J27" s="16">
        <f>C27*I27%</f>
        <v>0</v>
      </c>
      <c r="K27" s="16"/>
      <c r="L27" s="16">
        <f>C27*K27%</f>
        <v>0</v>
      </c>
      <c r="M27" s="16">
        <v>50</v>
      </c>
      <c r="N27" s="16">
        <f>C27*M27%</f>
        <v>39694.635</v>
      </c>
      <c r="O27" s="16">
        <v>50</v>
      </c>
      <c r="P27" s="16">
        <f>C27*O27%</f>
        <v>39694.635</v>
      </c>
      <c r="Q27" s="16"/>
      <c r="R27" s="16">
        <f>C27*Q27%</f>
        <v>0</v>
      </c>
      <c r="S27" s="16"/>
      <c r="T27" s="16">
        <f>E27*S27%</f>
        <v>0</v>
      </c>
      <c r="U27" s="16">
        <f>S27+Q27+O27+M27+K27+I27+G27+E27</f>
        <v>100</v>
      </c>
      <c r="V27" s="16">
        <f>R27+P27+N27+L27+J27+H27+F27</f>
        <v>79389.27</v>
      </c>
    </row>
    <row r="28" spans="1:22" ht="15">
      <c r="A28" s="14"/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5">
      <c r="A29" s="14">
        <v>7</v>
      </c>
      <c r="B29" s="15" t="s">
        <v>27</v>
      </c>
      <c r="C29" s="16">
        <v>22306.08</v>
      </c>
      <c r="D29" s="16">
        <f>C29*100/C35</f>
        <v>5.56160031196312</v>
      </c>
      <c r="E29" s="16"/>
      <c r="F29" s="16">
        <f>C29*E29%</f>
        <v>0</v>
      </c>
      <c r="G29" s="16"/>
      <c r="H29" s="16">
        <f>C29*G29%</f>
        <v>0</v>
      </c>
      <c r="I29" s="16"/>
      <c r="J29" s="16">
        <f>C29*I29%</f>
        <v>0</v>
      </c>
      <c r="K29" s="16"/>
      <c r="L29" s="16">
        <f>C29*K29%</f>
        <v>0</v>
      </c>
      <c r="M29" s="16"/>
      <c r="N29" s="16">
        <f>C29*M29%</f>
        <v>0</v>
      </c>
      <c r="O29" s="16"/>
      <c r="P29" s="16">
        <f>C29*O29%</f>
        <v>0</v>
      </c>
      <c r="Q29" s="16">
        <v>100</v>
      </c>
      <c r="R29" s="16">
        <f>C29*Q29%</f>
        <v>22306.08</v>
      </c>
      <c r="S29" s="16"/>
      <c r="T29" s="16">
        <f>E29*S29%</f>
        <v>0</v>
      </c>
      <c r="U29" s="16">
        <f>S29+Q29+O29+M29+K29+I29+G29+E29</f>
        <v>100</v>
      </c>
      <c r="V29" s="16">
        <f>R29+P29+N29+L29+J29+H29+F29</f>
        <v>22306.08</v>
      </c>
    </row>
    <row r="30" spans="1:22" ht="15">
      <c r="A30" s="14"/>
      <c r="B30" s="17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27.75">
      <c r="A31" s="14">
        <v>8</v>
      </c>
      <c r="B31" s="18" t="s">
        <v>28</v>
      </c>
      <c r="C31" s="16">
        <v>77636.67</v>
      </c>
      <c r="D31" s="16">
        <f>C31*100/C35</f>
        <v>19.3572392859605</v>
      </c>
      <c r="E31" s="16">
        <v>20</v>
      </c>
      <c r="F31" s="16">
        <f>C31*E31%</f>
        <v>15527.334</v>
      </c>
      <c r="G31" s="16">
        <v>20</v>
      </c>
      <c r="H31" s="16">
        <f>C31*G31%</f>
        <v>15527.334</v>
      </c>
      <c r="I31" s="16">
        <v>20</v>
      </c>
      <c r="J31" s="16">
        <f>C31*I31%</f>
        <v>15527.334</v>
      </c>
      <c r="K31" s="16">
        <v>20</v>
      </c>
      <c r="L31" s="16">
        <f>C31*K31%</f>
        <v>15527.334</v>
      </c>
      <c r="M31" s="16">
        <v>20</v>
      </c>
      <c r="N31" s="16">
        <f>C31*M31%</f>
        <v>15527.334</v>
      </c>
      <c r="O31" s="16"/>
      <c r="P31" s="16">
        <f>C31*O31%</f>
        <v>0</v>
      </c>
      <c r="Q31" s="16"/>
      <c r="R31" s="16">
        <f>C31*Q31%</f>
        <v>0</v>
      </c>
      <c r="S31" s="16"/>
      <c r="T31" s="16">
        <f>E31*S31%</f>
        <v>0</v>
      </c>
      <c r="U31" s="16">
        <f>S31+Q31+O31+M31+K31+I31+G31+E31</f>
        <v>100</v>
      </c>
      <c r="V31" s="16">
        <f>R31+P31+N31+L31+J31+H31+F31</f>
        <v>77636.67</v>
      </c>
    </row>
    <row r="32" spans="1:22" ht="15">
      <c r="A32" s="14"/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5">
      <c r="A33" s="14">
        <v>9</v>
      </c>
      <c r="B33" s="15" t="s">
        <v>29</v>
      </c>
      <c r="C33" s="16">
        <v>11977.38</v>
      </c>
      <c r="D33" s="16">
        <f>C33*100/C35</f>
        <v>2.986333786326456</v>
      </c>
      <c r="E33" s="16"/>
      <c r="F33" s="16">
        <f>C33*E33%</f>
        <v>0</v>
      </c>
      <c r="G33" s="16"/>
      <c r="H33" s="16">
        <f>C33*G33%</f>
        <v>0</v>
      </c>
      <c r="I33" s="16"/>
      <c r="J33" s="16">
        <f>C33*I33%</f>
        <v>0</v>
      </c>
      <c r="K33" s="16"/>
      <c r="L33" s="16">
        <f>C33*K33%</f>
        <v>0</v>
      </c>
      <c r="M33" s="16"/>
      <c r="N33" s="16">
        <f>C33*M33%</f>
        <v>0</v>
      </c>
      <c r="O33" s="16"/>
      <c r="P33" s="16">
        <f>C33*O33%</f>
        <v>0</v>
      </c>
      <c r="Q33" s="16"/>
      <c r="R33" s="16">
        <f>C33*Q33%</f>
        <v>0</v>
      </c>
      <c r="S33" s="16">
        <v>100</v>
      </c>
      <c r="T33" s="16">
        <f>C33*S33%</f>
        <v>11977.38</v>
      </c>
      <c r="U33" s="16">
        <f>S33+Q33+O33+M33+K33+I33+G33+E33</f>
        <v>100</v>
      </c>
      <c r="V33" s="16">
        <f>T33+R33+P33+N33+L33+J33+H33+F33</f>
        <v>11977.38</v>
      </c>
    </row>
    <row r="34" spans="1:22" ht="15">
      <c r="A34" s="14"/>
      <c r="B34" s="17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5">
      <c r="A35" s="14" t="s">
        <v>30</v>
      </c>
      <c r="B35" s="14"/>
      <c r="C35" s="16">
        <f>SUM(C17:C34)</f>
        <v>401073.05</v>
      </c>
      <c r="D35" s="16">
        <f>SUM(D17:D34)</f>
        <v>100</v>
      </c>
      <c r="E35" s="16">
        <f>F35*100/C35</f>
        <v>15.253865598798026</v>
      </c>
      <c r="F35" s="16">
        <f>SUM(F17:F34)</f>
        <v>61179.144</v>
      </c>
      <c r="G35" s="16">
        <f>H35*100/C35</f>
        <v>20.647636135113043</v>
      </c>
      <c r="H35" s="16">
        <f>SUM(H17:H34)</f>
        <v>82812.10399999999</v>
      </c>
      <c r="I35" s="16">
        <f>J35*100/C35</f>
        <v>6.617357860369825</v>
      </c>
      <c r="J35" s="16">
        <f>SUM(J17:J34)</f>
        <v>26540.439</v>
      </c>
      <c r="K35" s="16">
        <f>L35*100/C35</f>
        <v>9.533649543393654</v>
      </c>
      <c r="L35" s="16">
        <f>SUM(L17:L34)</f>
        <v>38236.899000000005</v>
      </c>
      <c r="M35" s="16">
        <f>N35*100/C35</f>
        <v>29.502448244777355</v>
      </c>
      <c r="N35" s="16">
        <f>SUM(N17:N34)</f>
        <v>118326.369</v>
      </c>
      <c r="O35" s="16">
        <f>P35*100/C35</f>
        <v>9.897108519258524</v>
      </c>
      <c r="P35" s="16">
        <f>SUM(P17:P34)</f>
        <v>39694.635</v>
      </c>
      <c r="Q35" s="16">
        <f>R35*100/C35</f>
        <v>5.56160031196312</v>
      </c>
      <c r="R35" s="16">
        <f>SUM(R17:R34)</f>
        <v>22306.08</v>
      </c>
      <c r="S35" s="16">
        <f>T35*100/C35</f>
        <v>2.986333786326456</v>
      </c>
      <c r="T35" s="16">
        <f>SUM(T17:T34)</f>
        <v>11977.38</v>
      </c>
      <c r="U35" s="16">
        <f>S35+Q35+O35+M35+K35+I35+G35+E35</f>
        <v>100</v>
      </c>
      <c r="V35" s="16">
        <f>SUM(V17:V34)</f>
        <v>401073.05</v>
      </c>
    </row>
    <row r="36" spans="1:22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2"/>
    </row>
    <row r="38" spans="1:22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6"/>
    </row>
    <row r="39" spans="1:22" ht="13.5">
      <c r="A39" s="23" t="s">
        <v>31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ht="13.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</sheetData>
  <sheetProtection selectLockedCells="1" selectUnlockedCells="1"/>
  <mergeCells count="18">
    <mergeCell ref="A11:T11"/>
    <mergeCell ref="U11:V13"/>
    <mergeCell ref="A12:T12"/>
    <mergeCell ref="A13:T13"/>
    <mergeCell ref="A14:V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A35:B35"/>
    <mergeCell ref="A39:V40"/>
  </mergeCells>
  <printOptions/>
  <pageMargins left="0.30972222222222223" right="0.20625" top="0.9381944444444444" bottom="0.23125" header="0.5118055555555555" footer="0.5118055555555555"/>
  <pageSetup horizontalDpi="300" verticalDpi="300" orientation="portrait" paperSize="77" scale="5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2012-09-27T17:33:16Z</cp:lastPrinted>
  <dcterms:modified xsi:type="dcterms:W3CDTF">2012-10-17T17:38:56Z</dcterms:modified>
  <cp:category/>
  <cp:version/>
  <cp:contentType/>
  <cp:contentStatus/>
  <cp:revision>8</cp:revision>
</cp:coreProperties>
</file>